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a\Desktop\pescanik - temp +\03-22\03.03.22\"/>
    </mc:Choice>
  </mc:AlternateContent>
  <xr:revisionPtr revIDLastSave="0" documentId="13_ncr:1_{C8C9C415-6DF5-4AF3-89C7-93E064239B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i" sheetId="1" r:id="rId1"/>
    <sheet name="Najveći i ostali zbirno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5" i="1"/>
  <c r="F6" i="1"/>
  <c r="F7" i="1"/>
  <c r="F5" i="1"/>
  <c r="J10" i="3" l="1"/>
  <c r="I10" i="3"/>
  <c r="H10" i="3"/>
  <c r="E10" i="3"/>
  <c r="D10" i="3"/>
  <c r="C10" i="3"/>
  <c r="I15" i="3" l="1"/>
  <c r="H15" i="3"/>
  <c r="D15" i="3"/>
  <c r="C15" i="3"/>
  <c r="J15" i="3"/>
  <c r="E15" i="3"/>
  <c r="K13" i="3"/>
  <c r="K12" i="3"/>
  <c r="F13" i="3"/>
  <c r="M13" i="3" s="1"/>
  <c r="F12" i="3"/>
  <c r="M12" i="3" s="1"/>
  <c r="G11" i="3"/>
  <c r="G8" i="3"/>
  <c r="G7" i="3"/>
  <c r="G6" i="3"/>
  <c r="J14" i="3"/>
  <c r="I14" i="3"/>
  <c r="H14" i="3"/>
  <c r="E14" i="3"/>
  <c r="D14" i="3"/>
  <c r="C14" i="3"/>
  <c r="K10" i="3"/>
  <c r="F10" i="3" l="1"/>
  <c r="N12" i="3"/>
  <c r="O13" i="3"/>
  <c r="N13" i="3"/>
  <c r="O12" i="3"/>
  <c r="K14" i="3"/>
  <c r="D11" i="3"/>
  <c r="E11" i="3"/>
  <c r="H11" i="3"/>
  <c r="I11" i="3"/>
  <c r="J11" i="3"/>
  <c r="C11" i="3"/>
  <c r="D9" i="3"/>
  <c r="E9" i="3"/>
  <c r="H9" i="3"/>
  <c r="I9" i="3"/>
  <c r="J9" i="3"/>
  <c r="C9" i="3"/>
  <c r="D8" i="3"/>
  <c r="E8" i="3"/>
  <c r="H8" i="3"/>
  <c r="I8" i="3"/>
  <c r="J8" i="3"/>
  <c r="C8" i="3"/>
  <c r="D7" i="3"/>
  <c r="E7" i="3"/>
  <c r="H7" i="3"/>
  <c r="I7" i="3"/>
  <c r="J7" i="3"/>
  <c r="C7" i="3"/>
  <c r="D6" i="3"/>
  <c r="E6" i="3"/>
  <c r="H6" i="3"/>
  <c r="I6" i="3"/>
  <c r="J6" i="3"/>
  <c r="C6" i="3"/>
  <c r="K15" i="3"/>
  <c r="H5" i="3"/>
  <c r="I5" i="3"/>
  <c r="J5" i="3"/>
  <c r="C5" i="3"/>
  <c r="D5" i="3"/>
  <c r="E5" i="3"/>
  <c r="S5" i="1" l="1"/>
  <c r="Q5" i="1"/>
  <c r="R5" i="1"/>
  <c r="K6" i="3"/>
  <c r="Q7" i="1"/>
  <c r="S7" i="1"/>
  <c r="R7" i="1"/>
  <c r="K8" i="3"/>
  <c r="K9" i="3"/>
  <c r="O10" i="3"/>
  <c r="M10" i="3"/>
  <c r="N10" i="3"/>
  <c r="M7" i="1"/>
  <c r="N7" i="1"/>
  <c r="O7" i="1"/>
  <c r="F6" i="3"/>
  <c r="F9" i="3"/>
  <c r="M5" i="1"/>
  <c r="N5" i="1"/>
  <c r="O5" i="1"/>
  <c r="F8" i="3"/>
  <c r="F14" i="3"/>
  <c r="F15" i="3"/>
  <c r="K11" i="3"/>
  <c r="F11" i="3"/>
  <c r="Q6" i="1" l="1"/>
  <c r="K7" i="3"/>
  <c r="N6" i="1"/>
  <c r="M6" i="3"/>
  <c r="N6" i="3"/>
  <c r="O6" i="3"/>
  <c r="F7" i="3"/>
  <c r="O7" i="3" s="1"/>
  <c r="M15" i="3"/>
  <c r="N15" i="3"/>
  <c r="O15" i="3"/>
  <c r="M8" i="3"/>
  <c r="O8" i="3"/>
  <c r="N8" i="3"/>
  <c r="M9" i="3"/>
  <c r="N9" i="3"/>
  <c r="O9" i="3"/>
  <c r="M11" i="3"/>
  <c r="N11" i="3"/>
  <c r="O11" i="3"/>
  <c r="M14" i="3"/>
  <c r="N14" i="3"/>
  <c r="O14" i="3"/>
  <c r="M7" i="3" l="1"/>
  <c r="N7" i="3"/>
  <c r="K5" i="3"/>
  <c r="O6" i="1"/>
  <c r="R6" i="1"/>
  <c r="S6" i="1"/>
  <c r="M6" i="1"/>
  <c r="F5" i="3"/>
  <c r="M5" i="3" s="1"/>
  <c r="O5" i="3" l="1"/>
  <c r="N5" i="3"/>
</calcChain>
</file>

<file path=xl/sharedStrings.xml><?xml version="1.0" encoding="utf-8"?>
<sst xmlns="http://schemas.openxmlformats.org/spreadsheetml/2006/main" count="43" uniqueCount="28">
  <si>
    <t>+</t>
  </si>
  <si>
    <t>-</t>
  </si>
  <si>
    <t>od toga kao glavna tema</t>
  </si>
  <si>
    <t>Luka Maksimović</t>
  </si>
  <si>
    <t>ukupno na naslovnim</t>
  </si>
  <si>
    <t>NA NASLOVNIM STRANICAMA</t>
  </si>
  <si>
    <t>GLAVNA TEMA NA NASLOVNIM STRANICAMA</t>
  </si>
  <si>
    <t>Negativna predstavljanja</t>
  </si>
  <si>
    <t>Pozitivna predstavljanja</t>
  </si>
  <si>
    <t>Aleksandar Vučić</t>
  </si>
  <si>
    <t>Lista Da oslobodimo BGD zbirno</t>
  </si>
  <si>
    <t>Lista Ivica Dačić zbirno</t>
  </si>
  <si>
    <t>Lista Dragan Đilas zbirno</t>
  </si>
  <si>
    <t>Lista Aleksandar Vučić zbirno</t>
  </si>
  <si>
    <t>Lista Vojislav Šešelj zbirno</t>
  </si>
  <si>
    <t>Marko Bastać</t>
  </si>
  <si>
    <t>Lista DJB i Dveri zbirno</t>
  </si>
  <si>
    <t>Lista Ne davimo Beograd zbirno</t>
  </si>
  <si>
    <t>Čedomir Jovanović i lista LDP zbirno</t>
  </si>
  <si>
    <t>Lista Aleksandar Šapić</t>
  </si>
  <si>
    <t>Monitoring naslovnih stranica za period 15. januar-4.mart</t>
  </si>
  <si>
    <t>Od toga kao glavna tema
Major story</t>
  </si>
  <si>
    <t>Procenat od
 ukupnog pojavljivanja
Total's percentage</t>
  </si>
  <si>
    <t>tone: positive/neutral/negative</t>
  </si>
  <si>
    <t>Ostali iz SNS, sa liste SNS
Other SNS officials and candidates</t>
  </si>
  <si>
    <t>Dragan Đilas, Zdravko Ponoš, Marinika Tepić,
Vladeta Janković, other US officials and
candidates</t>
  </si>
  <si>
    <t>Monitoring naslovnih stranica za period 15. februar - 2. mart
Daily newspapers' front pages monitoring February 15th - March 2nd</t>
  </si>
  <si>
    <t>Ukupno na naslovnim
Front pages appearance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</si>
</sst>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Svi!$E$5:$E$7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3-4E5B-B886-D6906ED88B1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Svi!$D$5:$D$7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3-4E5B-B886-D6906ED88B1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Svi!$C$5:$C$7</c:f>
              <c:numCache>
                <c:formatCode>General</c:formatCode>
                <c:ptCount val="3"/>
                <c:pt idx="0">
                  <c:v>85</c:v>
                </c:pt>
                <c:pt idx="1">
                  <c:v>40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3-4E5B-B886-D6906ED8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921664"/>
        <c:axId val="75935744"/>
        <c:axId val="0"/>
      </c:bar3DChart>
      <c:catAx>
        <c:axId val="75921664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5935744"/>
        <c:crosses val="autoZero"/>
        <c:auto val="1"/>
        <c:lblAlgn val="ctr"/>
        <c:lblOffset val="100"/>
        <c:noMultiLvlLbl val="0"/>
      </c:catAx>
      <c:valAx>
        <c:axId val="759357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59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Latn-RS"/>
              <a:t>Ukupno na naslovnim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1.8376190061113247E-3"/>
          <c:y val="1.1778563015312172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01307493389892"/>
          <c:y val="6.4737022713150322E-2"/>
          <c:w val="0.83377772612371914"/>
          <c:h val="0.8246032850134016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'Najveći i ostali zbirno'!$C$3:$E$3</c:f>
              <c:strCache>
                <c:ptCount val="1"/>
                <c:pt idx="0">
                  <c:v>ukupno na naslovnim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'Najveći i ostali zbirno'!$B$5:$B$15</c:f>
              <c:strCache>
                <c:ptCount val="11"/>
                <c:pt idx="0">
                  <c:v>Lista Aleksandar Vučić zbirno</c:v>
                </c:pt>
                <c:pt idx="1">
                  <c:v>Lista Dragan Đilas zbirno</c:v>
                </c:pt>
                <c:pt idx="2">
                  <c:v>Lista Da oslobodimo BGD zbirno</c:v>
                </c:pt>
                <c:pt idx="3">
                  <c:v>Lista Ivica Dačić zbirno</c:v>
                </c:pt>
                <c:pt idx="4">
                  <c:v>Lista Vojislav Šešelj zbirno</c:v>
                </c:pt>
                <c:pt idx="5">
                  <c:v>Lista Aleksandar Šapić</c:v>
                </c:pt>
                <c:pt idx="6">
                  <c:v>Lista DJB i Dveri zbirno</c:v>
                </c:pt>
                <c:pt idx="7">
                  <c:v>Marko Bastać</c:v>
                </c:pt>
                <c:pt idx="8">
                  <c:v>Luka Maksimović</c:v>
                </c:pt>
                <c:pt idx="9">
                  <c:v>Lista Ne davimo Beograd zbirno</c:v>
                </c:pt>
                <c:pt idx="10">
                  <c:v>Čedomir Jovanović i lista LDP zbirno</c:v>
                </c:pt>
              </c:strCache>
            </c:strRef>
          </c:cat>
          <c:val>
            <c:numRef>
              <c:f>'Najveći i ostali zbirno'!$F$5:$F$15</c:f>
              <c:numCache>
                <c:formatCode>General</c:formatCode>
                <c:ptCount val="11"/>
                <c:pt idx="0">
                  <c:v>49</c:v>
                </c:pt>
                <c:pt idx="1">
                  <c:v>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A-400A-B866-778BFF0B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83456000"/>
        <c:axId val="83457536"/>
        <c:axId val="0"/>
      </c:bar3DChart>
      <c:catAx>
        <c:axId val="8345600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3457536"/>
        <c:crosses val="autoZero"/>
        <c:auto val="1"/>
        <c:lblAlgn val="ctr"/>
        <c:lblOffset val="100"/>
        <c:noMultiLvlLbl val="0"/>
      </c:catAx>
      <c:valAx>
        <c:axId val="8345753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345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Svi!$K$5:$K$7</c:f>
              <c:numCache>
                <c:formatCode>General</c:formatCode>
                <c:ptCount val="3"/>
                <c:pt idx="0">
                  <c:v>30</c:v>
                </c:pt>
                <c:pt idx="1">
                  <c:v>6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9-4C15-9A2D-914AE7F3F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83494784"/>
        <c:axId val="83496320"/>
        <c:axId val="0"/>
      </c:bar3DChart>
      <c:catAx>
        <c:axId val="834947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3496320"/>
        <c:crosses val="autoZero"/>
        <c:auto val="1"/>
        <c:lblAlgn val="ctr"/>
        <c:lblOffset val="100"/>
        <c:noMultiLvlLbl val="0"/>
      </c:catAx>
      <c:valAx>
        <c:axId val="8349632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8349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92"/>
          <c:h val="0.940121672589853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([1]Sheet1!$A$4:$A$5,[1]Sheet1!$A$7:$A$60)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cat>
          <c:val>
            <c:numRef>
              <c:f>([1]Sheet1!$D$4:$D$5,[1]Sheet1!$D$7:$D$59)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E-4D85-86CE-C8DA226C5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916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([1]Sheet1!$A$4:$A$5,[1]Sheet1!$A$7:$A$60)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cat>
          <c:val>
            <c:numRef>
              <c:f>([1]Sheet1!$B$4:$B$5,[1]Sheet1!$B$7:$B$59)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A-416B-9B14-CB5CA2630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59649122807423E-3"/>
                  <c:y val="-6.1585835257890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Svi!$J$5:$J$7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D-45C2-B788-9B1DCB23296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D-45C2-B788-9B1DCB23296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D-45C2-B788-9B1DCB232965}"/>
                </c:ext>
              </c:extLst>
            </c:dLbl>
            <c:dLbl>
              <c:idx val="1"/>
              <c:layout>
                <c:manualLayout>
                  <c:x val="0"/>
                  <c:y val="-1.847575057736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CD-45C2-B788-9B1DCB232965}"/>
                </c:ext>
              </c:extLst>
            </c:dLbl>
            <c:dLbl>
              <c:idx val="2"/>
              <c:layout>
                <c:manualLayout>
                  <c:x val="-1.7543859649122903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D-45C2-B788-9B1DCB232965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Svi!$H$5:$H$7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CD-45C2-B788-9B1DCB23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823936"/>
        <c:axId val="76842112"/>
        <c:axId val="0"/>
      </c:bar3DChart>
      <c:catAx>
        <c:axId val="7682393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76842112"/>
        <c:crosses val="autoZero"/>
        <c:auto val="1"/>
        <c:lblAlgn val="ctr"/>
        <c:lblOffset val="100"/>
        <c:noMultiLvlLbl val="0"/>
      </c:catAx>
      <c:valAx>
        <c:axId val="7684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68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79043524801554"/>
          <c:y val="6.4737022713150322E-2"/>
          <c:w val="0.81533983754785255"/>
          <c:h val="0.8975715756378505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25351376060715547"/>
                  <c:y val="2.84064399103663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E-487F-BEC9-869A7687C044}"/>
                </c:ext>
              </c:extLst>
            </c:dLbl>
            <c:dLbl>
              <c:idx val="1"/>
              <c:layout>
                <c:manualLayout>
                  <c:x val="0.16731908200072287"/>
                  <c:y val="1.420321995518317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E-487F-BEC9-869A7687C044}"/>
                </c:ext>
              </c:extLst>
            </c:dLbl>
            <c:dLbl>
              <c:idx val="2"/>
              <c:layout>
                <c:manualLayout>
                  <c:x val="0.1698542196067942"/>
                  <c:y val="1.803950966507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E-487F-BEC9-869A7687C044}"/>
                </c:ext>
              </c:extLst>
            </c:dLbl>
            <c:dLbl>
              <c:idx val="3"/>
              <c:layout>
                <c:manualLayout>
                  <c:x val="7.0983852970003536E-2"/>
                  <c:y val="-5.411426802924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E-487F-BEC9-869A7687C044}"/>
                </c:ext>
              </c:extLst>
            </c:dLbl>
            <c:dLbl>
              <c:idx val="4"/>
              <c:layout>
                <c:manualLayout>
                  <c:x val="6.971628416696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E-487F-BEC9-869A7687C044}"/>
                </c:ext>
              </c:extLst>
            </c:dLbl>
            <c:dLbl>
              <c:idx val="5"/>
              <c:layout>
                <c:manualLayout>
                  <c:x val="3.9294632894109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E-487F-BEC9-869A7687C044}"/>
                </c:ext>
              </c:extLst>
            </c:dLbl>
            <c:dLbl>
              <c:idx val="6"/>
              <c:layout>
                <c:manualLayout>
                  <c:x val="6.3378440151788881E-2"/>
                  <c:y val="6.6138896882455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E-487F-BEC9-869A7687C044}"/>
                </c:ext>
              </c:extLst>
            </c:dLbl>
            <c:dLbl>
              <c:idx val="7"/>
              <c:layout>
                <c:manualLayout>
                  <c:x val="2.7886513666787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E-487F-BEC9-869A7687C044}"/>
                </c:ext>
              </c:extLst>
            </c:dLbl>
            <c:dLbl>
              <c:idx val="8"/>
              <c:layout>
                <c:manualLayout>
                  <c:x val="3.8027064091073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DE-487F-BEC9-869A7687C044}"/>
                </c:ext>
              </c:extLst>
            </c:dLbl>
            <c:dLbl>
              <c:idx val="9"/>
              <c:layout>
                <c:manualLayout>
                  <c:x val="2.9154082469822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E-487F-BEC9-869A7687C044}"/>
                </c:ext>
              </c:extLst>
            </c:dLbl>
            <c:dLbl>
              <c:idx val="10"/>
              <c:layout>
                <c:manualLayout>
                  <c:x val="3.6759495288037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DE-487F-BEC9-869A7687C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Svi!$F$5:$F$7</c:f>
              <c:numCache>
                <c:formatCode>General</c:formatCode>
                <c:ptCount val="3"/>
                <c:pt idx="0">
                  <c:v>103</c:v>
                </c:pt>
                <c:pt idx="1">
                  <c:v>49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DE-487F-BEC9-869A7687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79247616"/>
        <c:axId val="79253504"/>
        <c:axId val="0"/>
      </c:bar3DChart>
      <c:catAx>
        <c:axId val="792476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253504"/>
        <c:crosses val="autoZero"/>
        <c:auto val="1"/>
        <c:lblAlgn val="ctr"/>
        <c:lblOffset val="100"/>
        <c:noMultiLvlLbl val="0"/>
      </c:catAx>
      <c:valAx>
        <c:axId val="792535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2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Svi!$K$5:$K$7</c:f>
              <c:numCache>
                <c:formatCode>General</c:formatCode>
                <c:ptCount val="3"/>
                <c:pt idx="0">
                  <c:v>30</c:v>
                </c:pt>
                <c:pt idx="1">
                  <c:v>6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0-4AFC-A729-BA8EEDF3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79571584"/>
        <c:axId val="79573376"/>
        <c:axId val="0"/>
      </c:bar3DChart>
      <c:catAx>
        <c:axId val="795715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573376"/>
        <c:crosses val="autoZero"/>
        <c:auto val="1"/>
        <c:lblAlgn val="ctr"/>
        <c:lblOffset val="100"/>
        <c:noMultiLvlLbl val="0"/>
      </c:catAx>
      <c:valAx>
        <c:axId val="795733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5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26"/>
          <c:h val="0.940121672589852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(Svi!$B$5:$B$5,Svi!$B$6:$B$8)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(Svi!$C$5:$C$5,Svi!$C$6:$C$7)</c:f>
              <c:numCache>
                <c:formatCode>General</c:formatCode>
                <c:ptCount val="3"/>
                <c:pt idx="0">
                  <c:v>85</c:v>
                </c:pt>
                <c:pt idx="1">
                  <c:v>40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C-45A8-B40D-977AED3A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871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(Svi!$B$5:$B$5,Svi!$B$6:$B$8)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(Svi!$E$5:$E$5,Svi!$E$6:$E$7)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B-4A61-A3AF-977DF407A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62327209098862"/>
          <c:y val="5.8922197736397564E-2"/>
          <c:w val="0.6952852893388326"/>
          <c:h val="0.92656533268122443"/>
        </c:manualLayout>
      </c:layout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'Najveći i ostali zbirno'!$B$5:$B$15</c:f>
              <c:strCache>
                <c:ptCount val="11"/>
                <c:pt idx="0">
                  <c:v>Lista Aleksandar Vučić zbirno</c:v>
                </c:pt>
                <c:pt idx="1">
                  <c:v>Lista Dragan Đilas zbirno</c:v>
                </c:pt>
                <c:pt idx="2">
                  <c:v>Lista Da oslobodimo BGD zbirno</c:v>
                </c:pt>
                <c:pt idx="3">
                  <c:v>Lista Ivica Dačić zbirno</c:v>
                </c:pt>
                <c:pt idx="4">
                  <c:v>Lista Vojislav Šešelj zbirno</c:v>
                </c:pt>
                <c:pt idx="5">
                  <c:v>Lista Aleksandar Šapić</c:v>
                </c:pt>
                <c:pt idx="6">
                  <c:v>Lista DJB i Dveri zbirno</c:v>
                </c:pt>
                <c:pt idx="7">
                  <c:v>Marko Bastać</c:v>
                </c:pt>
                <c:pt idx="8">
                  <c:v>Luka Maksimović</c:v>
                </c:pt>
                <c:pt idx="9">
                  <c:v>Lista Ne davimo Beograd zbirno</c:v>
                </c:pt>
                <c:pt idx="10">
                  <c:v>Čedomir Jovanović i lista LDP zbirno</c:v>
                </c:pt>
              </c:strCache>
            </c:strRef>
          </c:cat>
          <c:val>
            <c:numRef>
              <c:f>'Najveći i ostali zbirno'!$M$5:$M$15</c:f>
              <c:numCache>
                <c:formatCode>0.0%</c:formatCode>
                <c:ptCount val="11"/>
                <c:pt idx="0">
                  <c:v>0.14285714285714285</c:v>
                </c:pt>
                <c:pt idx="1">
                  <c:v>0.78431372549019607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8-43B6-83D8-51258949E643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'Najveći i ostali zbirno'!$B$5:$B$15</c:f>
              <c:strCache>
                <c:ptCount val="11"/>
                <c:pt idx="0">
                  <c:v>Lista Aleksandar Vučić zbirno</c:v>
                </c:pt>
                <c:pt idx="1">
                  <c:v>Lista Dragan Đilas zbirno</c:v>
                </c:pt>
                <c:pt idx="2">
                  <c:v>Lista Da oslobodimo BGD zbirno</c:v>
                </c:pt>
                <c:pt idx="3">
                  <c:v>Lista Ivica Dačić zbirno</c:v>
                </c:pt>
                <c:pt idx="4">
                  <c:v>Lista Vojislav Šešelj zbirno</c:v>
                </c:pt>
                <c:pt idx="5">
                  <c:v>Lista Aleksandar Šapić</c:v>
                </c:pt>
                <c:pt idx="6">
                  <c:v>Lista DJB i Dveri zbirno</c:v>
                </c:pt>
                <c:pt idx="7">
                  <c:v>Marko Bastać</c:v>
                </c:pt>
                <c:pt idx="8">
                  <c:v>Luka Maksimović</c:v>
                </c:pt>
                <c:pt idx="9">
                  <c:v>Lista Ne davimo Beograd zbirno</c:v>
                </c:pt>
                <c:pt idx="10">
                  <c:v>Čedomir Jovanović i lista LDP zbirno</c:v>
                </c:pt>
              </c:strCache>
            </c:strRef>
          </c:cat>
          <c:val>
            <c:numRef>
              <c:f>'Najveći i ostali zbirno'!$N$5:$N$15</c:f>
              <c:numCache>
                <c:formatCode>0.0%</c:formatCode>
                <c:ptCount val="11"/>
                <c:pt idx="0">
                  <c:v>4.0816326530612242E-2</c:v>
                </c:pt>
                <c:pt idx="1">
                  <c:v>1.9607843137254902E-2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8-43B6-83D8-51258949E643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'Najveći i ostali zbirno'!$B$5:$B$15</c:f>
              <c:strCache>
                <c:ptCount val="11"/>
                <c:pt idx="0">
                  <c:v>Lista Aleksandar Vučić zbirno</c:v>
                </c:pt>
                <c:pt idx="1">
                  <c:v>Lista Dragan Đilas zbirno</c:v>
                </c:pt>
                <c:pt idx="2">
                  <c:v>Lista Da oslobodimo BGD zbirno</c:v>
                </c:pt>
                <c:pt idx="3">
                  <c:v>Lista Ivica Dačić zbirno</c:v>
                </c:pt>
                <c:pt idx="4">
                  <c:v>Lista Vojislav Šešelj zbirno</c:v>
                </c:pt>
                <c:pt idx="5">
                  <c:v>Lista Aleksandar Šapić</c:v>
                </c:pt>
                <c:pt idx="6">
                  <c:v>Lista DJB i Dveri zbirno</c:v>
                </c:pt>
                <c:pt idx="7">
                  <c:v>Marko Bastać</c:v>
                </c:pt>
                <c:pt idx="8">
                  <c:v>Luka Maksimović</c:v>
                </c:pt>
                <c:pt idx="9">
                  <c:v>Lista Ne davimo Beograd zbirno</c:v>
                </c:pt>
                <c:pt idx="10">
                  <c:v>Čedomir Jovanović i lista LDP zbirno</c:v>
                </c:pt>
              </c:strCache>
            </c:strRef>
          </c:cat>
          <c:val>
            <c:numRef>
              <c:f>'Najveći i ostali zbirno'!$O$5:$O$15</c:f>
              <c:numCache>
                <c:formatCode>0.0%</c:formatCode>
                <c:ptCount val="11"/>
                <c:pt idx="0">
                  <c:v>0.81632653061224481</c:v>
                </c:pt>
                <c:pt idx="1">
                  <c:v>0.19607843137254902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0.71428571428571419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8-43B6-83D8-51258949E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948672"/>
        <c:axId val="81950208"/>
        <c:axId val="0"/>
      </c:bar3DChart>
      <c:catAx>
        <c:axId val="81948672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81950208"/>
        <c:crosses val="autoZero"/>
        <c:auto val="1"/>
        <c:lblAlgn val="ctr"/>
        <c:lblOffset val="100"/>
        <c:noMultiLvlLbl val="0"/>
      </c:catAx>
      <c:valAx>
        <c:axId val="819502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19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b="1" i="0" baseline="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59649122807423E-3"/>
                  <c:y val="-6.1585835257890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4E-4300-BECB-99A0FA669C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Svi!$J$5:$J$7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E-4300-BECB-99A0FA669C8F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E-4300-BECB-99A0FA669C8F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E-4300-BECB-99A0FA669C8F}"/>
                </c:ext>
              </c:extLst>
            </c:dLbl>
            <c:dLbl>
              <c:idx val="1"/>
              <c:layout>
                <c:manualLayout>
                  <c:x val="0"/>
                  <c:y val="-1.847575057736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4E-4300-BECB-99A0FA669C8F}"/>
                </c:ext>
              </c:extLst>
            </c:dLbl>
            <c:dLbl>
              <c:idx val="2"/>
              <c:layout>
                <c:manualLayout>
                  <c:x val="-1.7543859649122924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4E-4300-BECB-99A0FA669C8F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4E-4300-BECB-99A0FA669C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Svi!$H$5:$H$7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4E-4300-BECB-99A0FA669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049472"/>
        <c:axId val="83059456"/>
        <c:axId val="0"/>
      </c:bar3DChart>
      <c:catAx>
        <c:axId val="8304947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83059456"/>
        <c:crosses val="autoZero"/>
        <c:auto val="1"/>
        <c:lblAlgn val="ctr"/>
        <c:lblOffset val="100"/>
        <c:noMultiLvlLbl val="0"/>
      </c:catAx>
      <c:valAx>
        <c:axId val="8305945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304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negativno</c:v>
          </c:tx>
          <c:invertIfNegative val="0"/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Svi!$J$5:$J$7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5-487D-B11C-E367125E869B}"/>
            </c:ext>
          </c:extLst>
        </c:ser>
        <c:ser>
          <c:idx val="1"/>
          <c:order val="1"/>
          <c:tx>
            <c:v>neutralno</c:v>
          </c:tx>
          <c:spPr>
            <a:ln w="25400">
              <a:noFill/>
            </a:ln>
          </c:spPr>
          <c:invertIfNegative val="0"/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5-487D-B11C-E367125E869B}"/>
            </c:ext>
          </c:extLst>
        </c:ser>
        <c:ser>
          <c:idx val="2"/>
          <c:order val="2"/>
          <c:tx>
            <c:v>pozitivno</c:v>
          </c:tx>
          <c:spPr>
            <a:ln w="25400">
              <a:noFill/>
            </a:ln>
          </c:spPr>
          <c:invertIfNegative val="0"/>
          <c:cat>
            <c:strRef>
              <c:f>Svi!$B$5:$B$8</c:f>
              <c:strCache>
                <c:ptCount val="3"/>
                <c:pt idx="0">
                  <c:v>Aleksandar Vučić</c:v>
                </c:pt>
                <c:pt idx="1">
                  <c:v>Ostali iz SNS, sa liste SNS
Other SNS officials and candidates</c:v>
                </c:pt>
                <c:pt idx="2">
                  <c:v>Dragan Đilas, Zdravko Ponoš, Marinika Tepić,
Vladeta Janković, other US officials and
candidates</c:v>
                </c:pt>
              </c:strCache>
            </c:strRef>
          </c:cat>
          <c:val>
            <c:numRef>
              <c:f>Svi!$H$5:$H$7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5-487D-B11C-E367125E8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093376"/>
        <c:axId val="83094912"/>
        <c:axId val="0"/>
      </c:bar3DChart>
      <c:catAx>
        <c:axId val="8309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3094912"/>
        <c:crosses val="autoZero"/>
        <c:auto val="1"/>
        <c:lblAlgn val="ctr"/>
        <c:lblOffset val="100"/>
        <c:noMultiLvlLbl val="0"/>
      </c:catAx>
      <c:valAx>
        <c:axId val="830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0933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2</xdr:row>
      <xdr:rowOff>47623</xdr:rowOff>
    </xdr:from>
    <xdr:to>
      <xdr:col>38</xdr:col>
      <xdr:colOff>582706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168088</xdr:colOff>
      <xdr:row>2</xdr:row>
      <xdr:rowOff>11206</xdr:rowOff>
    </xdr:from>
    <xdr:to>
      <xdr:col>54</xdr:col>
      <xdr:colOff>472888</xdr:colOff>
      <xdr:row>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10085</xdr:colOff>
      <xdr:row>24</xdr:row>
      <xdr:rowOff>30254</xdr:rowOff>
    </xdr:from>
    <xdr:to>
      <xdr:col>37</xdr:col>
      <xdr:colOff>347383</xdr:colOff>
      <xdr:row>61</xdr:row>
      <xdr:rowOff>22411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524995</xdr:colOff>
      <xdr:row>7</xdr:row>
      <xdr:rowOff>0</xdr:rowOff>
    </xdr:from>
    <xdr:to>
      <xdr:col>59</xdr:col>
      <xdr:colOff>24652</xdr:colOff>
      <xdr:row>30</xdr:row>
      <xdr:rowOff>58272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246528</xdr:colOff>
      <xdr:row>90</xdr:row>
      <xdr:rowOff>96370</xdr:rowOff>
    </xdr:from>
    <xdr:to>
      <xdr:col>27</xdr:col>
      <xdr:colOff>571499</xdr:colOff>
      <xdr:row>114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504265</xdr:colOff>
      <xdr:row>90</xdr:row>
      <xdr:rowOff>89647</xdr:rowOff>
    </xdr:from>
    <xdr:to>
      <xdr:col>49</xdr:col>
      <xdr:colOff>201707</xdr:colOff>
      <xdr:row>114</xdr:row>
      <xdr:rowOff>183776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0.9043</cdr:x>
      <cdr:y>0.78326</cdr:y>
    </cdr:from>
    <cdr:to>
      <cdr:x>0.99593</cdr:x>
      <cdr:y>0.99477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634C9EE-6FD4-40E0-968E-BF89748A606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328042" y="3466543"/>
          <a:ext cx="1046509" cy="93607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0.85293</cdr:x>
      <cdr:y>0.7652</cdr:y>
    </cdr:from>
    <cdr:to>
      <cdr:x>0.97859</cdr:x>
      <cdr:y>0.95566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574963-26B9-44C7-A134-B56D1438E4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60705" y="5258921"/>
          <a:ext cx="1231740" cy="13089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600075</xdr:colOff>
      <xdr:row>2</xdr:row>
      <xdr:rowOff>95251</xdr:rowOff>
    </xdr:from>
    <xdr:to>
      <xdr:col>37</xdr:col>
      <xdr:colOff>142875</xdr:colOff>
      <xdr:row>32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352424</xdr:colOff>
      <xdr:row>2</xdr:row>
      <xdr:rowOff>123824</xdr:rowOff>
    </xdr:from>
    <xdr:to>
      <xdr:col>53</xdr:col>
      <xdr:colOff>457200</xdr:colOff>
      <xdr:row>26</xdr:row>
      <xdr:rowOff>114299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114300</xdr:colOff>
      <xdr:row>35</xdr:row>
      <xdr:rowOff>104774</xdr:rowOff>
    </xdr:from>
    <xdr:to>
      <xdr:col>48</xdr:col>
      <xdr:colOff>95250</xdr:colOff>
      <xdr:row>59</xdr:row>
      <xdr:rowOff>95249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171450</xdr:colOff>
      <xdr:row>32</xdr:row>
      <xdr:rowOff>152400</xdr:rowOff>
    </xdr:from>
    <xdr:to>
      <xdr:col>30</xdr:col>
      <xdr:colOff>314325</xdr:colOff>
      <xdr:row>61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9525</xdr:colOff>
      <xdr:row>66</xdr:row>
      <xdr:rowOff>57150</xdr:rowOff>
    </xdr:from>
    <xdr:to>
      <xdr:col>47</xdr:col>
      <xdr:colOff>114300</xdr:colOff>
      <xdr:row>94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246528</xdr:colOff>
      <xdr:row>98</xdr:row>
      <xdr:rowOff>96370</xdr:rowOff>
    </xdr:from>
    <xdr:to>
      <xdr:col>29</xdr:col>
      <xdr:colOff>571499</xdr:colOff>
      <xdr:row>122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504265</xdr:colOff>
      <xdr:row>98</xdr:row>
      <xdr:rowOff>89647</xdr:rowOff>
    </xdr:from>
    <xdr:to>
      <xdr:col>44</xdr:col>
      <xdr:colOff>201707</xdr:colOff>
      <xdr:row>122</xdr:row>
      <xdr:rowOff>183776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0.90762</cdr:x>
      <cdr:y>0</cdr:y>
    </cdr:from>
    <cdr:to>
      <cdr:x>1</cdr:x>
      <cdr:y>0.12647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14942FE-9839-4C8F-894E-7273A11939C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115424" y="0"/>
          <a:ext cx="923925" cy="92392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0.87306</cdr:x>
      <cdr:y>0.65018</cdr:y>
    </cdr:from>
    <cdr:to>
      <cdr:x>0.97046</cdr:x>
      <cdr:y>0.88335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AC8AA39-60A8-41F9-BE48-6A1A4605C0E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268075" y="3505200"/>
          <a:ext cx="1257086" cy="125708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andidati%20u%20meidj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0"/>
  <sheetViews>
    <sheetView tabSelected="1" topLeftCell="N1" zoomScale="85" zoomScaleNormal="85" workbookViewId="0">
      <selection activeCell="K17" sqref="K17"/>
    </sheetView>
  </sheetViews>
  <sheetFormatPr defaultColWidth="9.109375" defaultRowHeight="14.4" x14ac:dyDescent="0.3"/>
  <cols>
    <col min="1" max="1" width="9.109375" style="17"/>
    <col min="2" max="2" width="43.77734375" style="1" customWidth="1"/>
    <col min="3" max="5" width="8.88671875" style="1" customWidth="1"/>
    <col min="6" max="6" width="9.109375" style="1"/>
    <col min="7" max="7" width="1.6640625" style="1" customWidth="1"/>
    <col min="8" max="11" width="8.88671875" style="1" customWidth="1"/>
    <col min="12" max="16" width="9.109375" style="1"/>
    <col min="17" max="19" width="0" style="1" hidden="1" customWidth="1"/>
    <col min="20" max="37" width="9.109375" style="1"/>
    <col min="38" max="44" width="9.109375" style="15"/>
    <col min="45" max="45" width="9.109375" style="1" customWidth="1"/>
    <col min="46" max="16384" width="9.109375" style="1"/>
  </cols>
  <sheetData>
    <row r="1" spans="2:51" s="17" customFormat="1" ht="15" thickBot="1" x14ac:dyDescent="0.35"/>
    <row r="2" spans="2:51" ht="31.2" customHeight="1" x14ac:dyDescent="0.3">
      <c r="B2" s="51" t="s">
        <v>26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Z2" s="1" t="s">
        <v>5</v>
      </c>
      <c r="AY2" s="1" t="s">
        <v>6</v>
      </c>
    </row>
    <row r="3" spans="2:51" ht="45.6" customHeight="1" thickBot="1" x14ac:dyDescent="0.35">
      <c r="B3" s="19"/>
      <c r="C3" s="46" t="s">
        <v>27</v>
      </c>
      <c r="D3" s="47"/>
      <c r="E3" s="47"/>
      <c r="F3" s="34"/>
      <c r="G3" s="34"/>
      <c r="H3" s="46" t="s">
        <v>21</v>
      </c>
      <c r="I3" s="46"/>
      <c r="J3" s="46"/>
      <c r="K3" s="34"/>
      <c r="L3" s="4"/>
      <c r="M3" s="48" t="s">
        <v>22</v>
      </c>
      <c r="N3" s="49"/>
      <c r="O3" s="50"/>
    </row>
    <row r="4" spans="2:51" ht="24.75" customHeight="1" x14ac:dyDescent="0.3">
      <c r="B4" s="43" t="s">
        <v>23</v>
      </c>
      <c r="C4" s="7" t="s">
        <v>0</v>
      </c>
      <c r="D4" s="7">
        <v>0</v>
      </c>
      <c r="E4" s="7" t="s">
        <v>1</v>
      </c>
      <c r="F4" s="34"/>
      <c r="G4" s="7"/>
      <c r="H4" s="7" t="s">
        <v>0</v>
      </c>
      <c r="I4" s="7">
        <v>0</v>
      </c>
      <c r="J4" s="7" t="s">
        <v>1</v>
      </c>
      <c r="K4" s="34"/>
      <c r="L4" s="34"/>
      <c r="M4" s="38" t="s">
        <v>0</v>
      </c>
      <c r="N4" s="39">
        <v>0</v>
      </c>
      <c r="O4" s="40" t="s">
        <v>1</v>
      </c>
    </row>
    <row r="5" spans="2:51" ht="24.75" customHeight="1" x14ac:dyDescent="0.3">
      <c r="B5" s="22" t="s">
        <v>9</v>
      </c>
      <c r="C5" s="12">
        <v>85</v>
      </c>
      <c r="D5" s="6">
        <v>1</v>
      </c>
      <c r="E5" s="11">
        <v>17</v>
      </c>
      <c r="F5" s="36">
        <f>SUM(C5:E5)</f>
        <v>103</v>
      </c>
      <c r="G5" s="35"/>
      <c r="H5" s="12">
        <v>20</v>
      </c>
      <c r="I5" s="6">
        <v>0</v>
      </c>
      <c r="J5" s="11">
        <v>10</v>
      </c>
      <c r="K5" s="36">
        <f>SUM(H5:J5)</f>
        <v>30</v>
      </c>
      <c r="L5" s="34"/>
      <c r="M5" s="41">
        <f t="shared" ref="M5:M7" si="0">PRODUCT(C5,1/F5)</f>
        <v>0.82524271844660191</v>
      </c>
      <c r="N5" s="8">
        <f t="shared" ref="N5:N7" si="1">PRODUCT(D5,1/F5)</f>
        <v>9.7087378640776691E-3</v>
      </c>
      <c r="O5" s="21">
        <f t="shared" ref="O5:O7" si="2">PRODUCT(E5,1/F5)</f>
        <v>0.16504854368932037</v>
      </c>
      <c r="Q5" s="9">
        <f t="shared" ref="Q5:Q7" si="3">PRODUCT(J5,1/K5)</f>
        <v>0.33333333333333331</v>
      </c>
      <c r="R5" s="9">
        <f t="shared" ref="R5:R7" si="4">PRODUCT(I5,1/K5)</f>
        <v>0</v>
      </c>
      <c r="S5" s="9">
        <f t="shared" ref="S5:S7" si="5">PRODUCT(H5,1/K5)</f>
        <v>0.66666666666666663</v>
      </c>
    </row>
    <row r="6" spans="2:51" ht="43.2" customHeight="1" x14ac:dyDescent="0.3">
      <c r="B6" s="44" t="s">
        <v>24</v>
      </c>
      <c r="C6" s="12">
        <v>40</v>
      </c>
      <c r="D6" s="6">
        <v>2</v>
      </c>
      <c r="E6" s="11">
        <v>7</v>
      </c>
      <c r="F6" s="36">
        <f t="shared" ref="F6:F7" si="6">SUM(C6:E6)</f>
        <v>49</v>
      </c>
      <c r="G6" s="35"/>
      <c r="H6" s="12">
        <v>4</v>
      </c>
      <c r="I6" s="6">
        <v>0</v>
      </c>
      <c r="J6" s="11">
        <v>2</v>
      </c>
      <c r="K6" s="36">
        <f t="shared" ref="K6:K7" si="7">SUM(H6:J6)</f>
        <v>6</v>
      </c>
      <c r="L6" s="34"/>
      <c r="M6" s="41">
        <f t="shared" si="0"/>
        <v>0.81632653061224481</v>
      </c>
      <c r="N6" s="8">
        <f t="shared" si="1"/>
        <v>4.0816326530612242E-2</v>
      </c>
      <c r="O6" s="21">
        <f t="shared" si="2"/>
        <v>0.14285714285714285</v>
      </c>
      <c r="Q6" s="9">
        <f t="shared" si="3"/>
        <v>0.33333333333333331</v>
      </c>
      <c r="R6" s="9">
        <f t="shared" si="4"/>
        <v>0</v>
      </c>
      <c r="S6" s="9">
        <f t="shared" si="5"/>
        <v>0.66666666666666663</v>
      </c>
    </row>
    <row r="7" spans="2:51" ht="48" customHeight="1" thickBot="1" x14ac:dyDescent="0.35">
      <c r="B7" s="45" t="s">
        <v>25</v>
      </c>
      <c r="C7" s="32">
        <v>10</v>
      </c>
      <c r="D7" s="25">
        <v>1</v>
      </c>
      <c r="E7" s="31">
        <v>40</v>
      </c>
      <c r="F7" s="37">
        <f t="shared" si="6"/>
        <v>51</v>
      </c>
      <c r="G7" s="24"/>
      <c r="H7" s="32">
        <v>1</v>
      </c>
      <c r="I7" s="25">
        <v>0</v>
      </c>
      <c r="J7" s="31">
        <v>18</v>
      </c>
      <c r="K7" s="37">
        <f t="shared" si="7"/>
        <v>19</v>
      </c>
      <c r="L7" s="26"/>
      <c r="M7" s="42">
        <f t="shared" si="0"/>
        <v>0.19607843137254902</v>
      </c>
      <c r="N7" s="27">
        <f t="shared" si="1"/>
        <v>1.9607843137254902E-2</v>
      </c>
      <c r="O7" s="28">
        <f t="shared" si="2"/>
        <v>0.78431372549019607</v>
      </c>
      <c r="Q7" s="9">
        <f t="shared" si="3"/>
        <v>0.94736842105263153</v>
      </c>
      <c r="R7" s="9">
        <f t="shared" si="4"/>
        <v>0</v>
      </c>
      <c r="S7" s="9">
        <f t="shared" si="5"/>
        <v>5.2631578947368418E-2</v>
      </c>
    </row>
    <row r="8" spans="2:51" ht="24.75" customHeight="1" x14ac:dyDescent="0.3">
      <c r="B8"/>
    </row>
    <row r="10" spans="2:51" x14ac:dyDescent="0.3">
      <c r="B10" s="2"/>
      <c r="C10" s="2"/>
      <c r="D10" s="2"/>
      <c r="E10" s="2"/>
      <c r="G10" s="2"/>
      <c r="H10" s="2"/>
      <c r="I10" s="2"/>
      <c r="J10" s="2"/>
    </row>
    <row r="11" spans="2:51" x14ac:dyDescent="0.3">
      <c r="B11" s="2"/>
      <c r="C11" s="2"/>
      <c r="D11" s="2"/>
      <c r="E11" s="2"/>
      <c r="G11" s="2"/>
      <c r="H11" s="2"/>
      <c r="I11" s="2"/>
      <c r="J11" s="2"/>
    </row>
    <row r="12" spans="2:51" x14ac:dyDescent="0.3">
      <c r="B12" s="2"/>
      <c r="C12" s="2"/>
      <c r="D12" s="2"/>
      <c r="E12" s="2"/>
      <c r="G12" s="2"/>
      <c r="H12" s="2"/>
      <c r="I12" s="2"/>
      <c r="J12" s="2"/>
    </row>
    <row r="13" spans="2:51" x14ac:dyDescent="0.3">
      <c r="B13" s="2"/>
      <c r="C13" s="2"/>
      <c r="D13" s="2"/>
      <c r="E13" s="2"/>
      <c r="G13" s="2"/>
      <c r="H13" s="2"/>
      <c r="I13" s="2"/>
      <c r="J13" s="2"/>
    </row>
    <row r="14" spans="2:51" x14ac:dyDescent="0.3">
      <c r="B14" s="2"/>
      <c r="C14" s="2"/>
      <c r="D14" s="2"/>
      <c r="E14" s="2"/>
      <c r="G14" s="2"/>
      <c r="H14" s="2"/>
      <c r="I14" s="2"/>
      <c r="J14" s="2"/>
    </row>
    <row r="15" spans="2:51" x14ac:dyDescent="0.3">
      <c r="B15" s="2"/>
      <c r="C15" s="2"/>
      <c r="D15" s="2"/>
      <c r="E15" s="2"/>
      <c r="G15" s="2"/>
      <c r="H15" s="2"/>
      <c r="I15" s="2"/>
      <c r="J15" s="2"/>
    </row>
    <row r="16" spans="2:51" x14ac:dyDescent="0.3">
      <c r="B16" s="2"/>
      <c r="C16" s="2"/>
      <c r="D16" s="2"/>
      <c r="E16" s="2"/>
      <c r="G16" s="2"/>
      <c r="H16" s="2"/>
      <c r="I16" s="2"/>
      <c r="J16" s="2"/>
    </row>
    <row r="17" spans="2:2" x14ac:dyDescent="0.3">
      <c r="B17" s="2"/>
    </row>
    <row r="89" spans="21:33" x14ac:dyDescent="0.3">
      <c r="U89" s="1" t="s">
        <v>8</v>
      </c>
    </row>
    <row r="90" spans="21:33" x14ac:dyDescent="0.3">
      <c r="AG90" s="1" t="s">
        <v>7</v>
      </c>
    </row>
  </sheetData>
  <sortState xmlns:xlrd2="http://schemas.microsoft.com/office/spreadsheetml/2017/richdata2" ref="B5:M44">
    <sortCondition descending="1" ref="F5:F44"/>
  </sortState>
  <mergeCells count="4">
    <mergeCell ref="C3:E3"/>
    <mergeCell ref="M3:O3"/>
    <mergeCell ref="B2:O2"/>
    <mergeCell ref="H3:J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8"/>
  <sheetViews>
    <sheetView workbookViewId="0">
      <selection activeCell="C5" sqref="C5"/>
    </sheetView>
  </sheetViews>
  <sheetFormatPr defaultColWidth="9.109375" defaultRowHeight="14.4" x14ac:dyDescent="0.3"/>
  <cols>
    <col min="1" max="1" width="9.109375" style="17"/>
    <col min="2" max="2" width="39.5546875" style="1" customWidth="1"/>
    <col min="3" max="5" width="8.88671875" style="1" customWidth="1"/>
    <col min="6" max="6" width="9.109375" style="1"/>
    <col min="7" max="7" width="1.44140625" style="1" customWidth="1"/>
    <col min="8" max="11" width="8.88671875" style="1" customWidth="1"/>
    <col min="12" max="16384" width="9.109375" style="1"/>
  </cols>
  <sheetData>
    <row r="1" spans="2:38" s="17" customFormat="1" ht="15" thickBot="1" x14ac:dyDescent="0.35"/>
    <row r="2" spans="2:38" x14ac:dyDescent="0.3">
      <c r="B2" s="56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29"/>
      <c r="M2" s="29"/>
      <c r="N2" s="29"/>
      <c r="O2" s="30"/>
      <c r="AB2" s="1" t="s">
        <v>5</v>
      </c>
      <c r="AL2" s="1" t="s">
        <v>6</v>
      </c>
    </row>
    <row r="3" spans="2:38" ht="24.75" customHeight="1" x14ac:dyDescent="0.3">
      <c r="B3" s="19"/>
      <c r="C3" s="47" t="s">
        <v>4</v>
      </c>
      <c r="D3" s="47"/>
      <c r="E3" s="47"/>
      <c r="F3" s="5"/>
      <c r="G3" s="5"/>
      <c r="H3" s="3" t="s">
        <v>2</v>
      </c>
      <c r="I3" s="16"/>
      <c r="J3" s="3"/>
      <c r="K3" s="5"/>
      <c r="L3" s="4"/>
      <c r="M3" s="54" t="s">
        <v>4</v>
      </c>
      <c r="N3" s="54"/>
      <c r="O3" s="55"/>
      <c r="P3" s="4"/>
      <c r="Q3" s="4"/>
      <c r="R3" s="4"/>
      <c r="S3" s="4"/>
      <c r="T3" s="4"/>
    </row>
    <row r="4" spans="2:38" ht="24.75" customHeight="1" x14ac:dyDescent="0.3">
      <c r="B4" s="19"/>
      <c r="C4" s="7" t="s">
        <v>1</v>
      </c>
      <c r="D4" s="7">
        <v>0</v>
      </c>
      <c r="E4" s="7" t="s">
        <v>0</v>
      </c>
      <c r="F4" s="5"/>
      <c r="G4" s="7"/>
      <c r="H4" s="7" t="s">
        <v>1</v>
      </c>
      <c r="I4" s="7">
        <v>0</v>
      </c>
      <c r="J4" s="7" t="s">
        <v>0</v>
      </c>
      <c r="K4" s="5"/>
      <c r="L4" s="5"/>
      <c r="M4" s="18" t="s">
        <v>1</v>
      </c>
      <c r="N4" s="18">
        <v>0</v>
      </c>
      <c r="O4" s="20" t="s">
        <v>0</v>
      </c>
    </row>
    <row r="5" spans="2:38" ht="24" customHeight="1" x14ac:dyDescent="0.3">
      <c r="B5" s="22" t="s">
        <v>13</v>
      </c>
      <c r="C5" s="11">
        <f>SUM(Svi!E6)</f>
        <v>7</v>
      </c>
      <c r="D5" s="6">
        <f>SUM(Svi!D6)</f>
        <v>2</v>
      </c>
      <c r="E5" s="12">
        <f>SUM(Svi!C6)</f>
        <v>40</v>
      </c>
      <c r="F5" s="13">
        <f>SUM(Svi!F6)</f>
        <v>49</v>
      </c>
      <c r="G5" s="18"/>
      <c r="H5" s="11">
        <f>SUM(Svi!J6)</f>
        <v>2</v>
      </c>
      <c r="I5" s="6">
        <f>SUM(Svi!I6)</f>
        <v>0</v>
      </c>
      <c r="J5" s="12">
        <f>SUM(Svi!H6)</f>
        <v>4</v>
      </c>
      <c r="K5" s="13">
        <f>SUM(Svi!K6)</f>
        <v>6</v>
      </c>
      <c r="L5" s="5"/>
      <c r="M5" s="8">
        <f t="shared" ref="M5:M15" si="0">PRODUCT(C5,1/F5)</f>
        <v>0.14285714285714285</v>
      </c>
      <c r="N5" s="8">
        <f>PRODUCT(D5,1/F5)</f>
        <v>4.0816326530612242E-2</v>
      </c>
      <c r="O5" s="21">
        <f>PRODUCT(E5,1/F5)</f>
        <v>0.81632653061224481</v>
      </c>
    </row>
    <row r="6" spans="2:38" ht="24" customHeight="1" x14ac:dyDescent="0.3">
      <c r="B6" s="22" t="s">
        <v>12</v>
      </c>
      <c r="C6" s="11">
        <f>SUM(Svi!E7)</f>
        <v>40</v>
      </c>
      <c r="D6" s="6">
        <f>SUM(Svi!D7)</f>
        <v>1</v>
      </c>
      <c r="E6" s="12">
        <f>SUM(Svi!C7)</f>
        <v>10</v>
      </c>
      <c r="F6" s="13">
        <f>SUM(Svi!F7)</f>
        <v>51</v>
      </c>
      <c r="G6" s="18" t="e">
        <f>SUM(#REF!)</f>
        <v>#REF!</v>
      </c>
      <c r="H6" s="11">
        <f>SUM(Svi!J7)</f>
        <v>18</v>
      </c>
      <c r="I6" s="6">
        <f>SUM(Svi!I7)</f>
        <v>0</v>
      </c>
      <c r="J6" s="12">
        <f>SUM(Svi!H7)</f>
        <v>1</v>
      </c>
      <c r="K6" s="13">
        <f>SUM(Svi!K7)</f>
        <v>19</v>
      </c>
      <c r="L6" s="5"/>
      <c r="M6" s="8">
        <f t="shared" si="0"/>
        <v>0.78431372549019607</v>
      </c>
      <c r="N6" s="8">
        <f t="shared" ref="N6:N15" si="1">PRODUCT(D6,1/F6)</f>
        <v>1.9607843137254902E-2</v>
      </c>
      <c r="O6" s="21">
        <f t="shared" ref="O6:O15" si="2">PRODUCT(E6,1/F6)</f>
        <v>0.19607843137254902</v>
      </c>
    </row>
    <row r="7" spans="2:38" ht="24" customHeight="1" x14ac:dyDescent="0.3">
      <c r="B7" s="22" t="s">
        <v>10</v>
      </c>
      <c r="C7" s="11" t="e">
        <f>SUM(Svi!#REF!)</f>
        <v>#REF!</v>
      </c>
      <c r="D7" s="6" t="e">
        <f>SUM(Svi!#REF!)</f>
        <v>#REF!</v>
      </c>
      <c r="E7" s="12" t="e">
        <f>SUM(Svi!#REF!)</f>
        <v>#REF!</v>
      </c>
      <c r="F7" s="13" t="e">
        <f>SUM(Svi!#REF!)</f>
        <v>#REF!</v>
      </c>
      <c r="G7" s="18" t="e">
        <f>SUM(#REF!)</f>
        <v>#REF!</v>
      </c>
      <c r="H7" s="11" t="e">
        <f>SUM(Svi!#REF!)</f>
        <v>#REF!</v>
      </c>
      <c r="I7" s="6" t="e">
        <f>SUM(Svi!#REF!)</f>
        <v>#REF!</v>
      </c>
      <c r="J7" s="12" t="e">
        <f>SUM(Svi!#REF!)</f>
        <v>#REF!</v>
      </c>
      <c r="K7" s="13" t="e">
        <f>SUM(Svi!#REF!)</f>
        <v>#REF!</v>
      </c>
      <c r="L7" s="5"/>
      <c r="M7" s="8" t="e">
        <f t="shared" si="0"/>
        <v>#REF!</v>
      </c>
      <c r="N7" s="8" t="e">
        <f t="shared" si="1"/>
        <v>#REF!</v>
      </c>
      <c r="O7" s="21" t="e">
        <f t="shared" si="2"/>
        <v>#REF!</v>
      </c>
    </row>
    <row r="8" spans="2:38" ht="24" customHeight="1" x14ac:dyDescent="0.3">
      <c r="B8" s="22" t="s">
        <v>11</v>
      </c>
      <c r="C8" s="11" t="e">
        <f>SUM(Svi!#REF!)</f>
        <v>#REF!</v>
      </c>
      <c r="D8" s="6" t="e">
        <f>SUM(Svi!#REF!)</f>
        <v>#REF!</v>
      </c>
      <c r="E8" s="12" t="e">
        <f>SUM(Svi!#REF!)</f>
        <v>#REF!</v>
      </c>
      <c r="F8" s="13" t="e">
        <f>SUM(Svi!#REF!)</f>
        <v>#REF!</v>
      </c>
      <c r="G8" s="18" t="e">
        <f>SUM(#REF!)</f>
        <v>#REF!</v>
      </c>
      <c r="H8" s="11" t="e">
        <f>SUM(Svi!#REF!)</f>
        <v>#REF!</v>
      </c>
      <c r="I8" s="6" t="e">
        <f>SUM(Svi!#REF!)</f>
        <v>#REF!</v>
      </c>
      <c r="J8" s="12" t="e">
        <f>SUM(Svi!#REF!)</f>
        <v>#REF!</v>
      </c>
      <c r="K8" s="13" t="e">
        <f>SUM(Svi!#REF!)</f>
        <v>#REF!</v>
      </c>
      <c r="L8" s="5"/>
      <c r="M8" s="8" t="e">
        <f t="shared" si="0"/>
        <v>#REF!</v>
      </c>
      <c r="N8" s="8" t="e">
        <f t="shared" si="1"/>
        <v>#REF!</v>
      </c>
      <c r="O8" s="21" t="e">
        <f t="shared" si="2"/>
        <v>#REF!</v>
      </c>
    </row>
    <row r="9" spans="2:38" ht="24" customHeight="1" x14ac:dyDescent="0.3">
      <c r="B9" s="22" t="s">
        <v>14</v>
      </c>
      <c r="C9" s="11" t="e">
        <f>SUM(Svi!#REF!)</f>
        <v>#REF!</v>
      </c>
      <c r="D9" s="6" t="e">
        <f>SUM(Svi!#REF!)</f>
        <v>#REF!</v>
      </c>
      <c r="E9" s="12" t="e">
        <f>SUM(Svi!#REF!)</f>
        <v>#REF!</v>
      </c>
      <c r="F9" s="13" t="e">
        <f>SUM(Svi!#REF!)</f>
        <v>#REF!</v>
      </c>
      <c r="G9" s="10"/>
      <c r="H9" s="11" t="e">
        <f>SUM(Svi!#REF!)</f>
        <v>#REF!</v>
      </c>
      <c r="I9" s="6" t="e">
        <f>SUM(Svi!#REF!)</f>
        <v>#REF!</v>
      </c>
      <c r="J9" s="12" t="e">
        <f>SUM(Svi!#REF!)</f>
        <v>#REF!</v>
      </c>
      <c r="K9" s="13" t="e">
        <f>SUM(Svi!#REF!)</f>
        <v>#REF!</v>
      </c>
      <c r="L9" s="5"/>
      <c r="M9" s="8" t="e">
        <f t="shared" si="0"/>
        <v>#REF!</v>
      </c>
      <c r="N9" s="8" t="e">
        <f t="shared" si="1"/>
        <v>#REF!</v>
      </c>
      <c r="O9" s="21" t="e">
        <f t="shared" si="2"/>
        <v>#REF!</v>
      </c>
    </row>
    <row r="10" spans="2:38" ht="24" customHeight="1" x14ac:dyDescent="0.3">
      <c r="B10" s="22" t="s">
        <v>19</v>
      </c>
      <c r="C10" s="11" t="e">
        <f>SUM(Svi!#REF!)</f>
        <v>#REF!</v>
      </c>
      <c r="D10" s="6" t="e">
        <f>SUM(Svi!#REF!)</f>
        <v>#REF!</v>
      </c>
      <c r="E10" s="12" t="e">
        <f>SUM(Svi!#REF!)</f>
        <v>#REF!</v>
      </c>
      <c r="F10" s="10" t="e">
        <f>SUM(Svi!#REF!)</f>
        <v>#REF!</v>
      </c>
      <c r="G10" s="10"/>
      <c r="H10" s="11" t="e">
        <f>SUM(Svi!#REF!)</f>
        <v>#REF!</v>
      </c>
      <c r="I10" s="6" t="e">
        <f>SUM(Svi!#REF!)</f>
        <v>#REF!</v>
      </c>
      <c r="J10" s="12" t="e">
        <f>SUM(Svi!#REF!)</f>
        <v>#REF!</v>
      </c>
      <c r="K10" s="10" t="e">
        <f>SUM(Svi!#REF!)</f>
        <v>#REF!</v>
      </c>
      <c r="L10" s="5"/>
      <c r="M10" s="8" t="e">
        <f t="shared" si="0"/>
        <v>#REF!</v>
      </c>
      <c r="N10" s="8" t="e">
        <f t="shared" ref="N10" si="3">PRODUCT(D10,1/F10)</f>
        <v>#REF!</v>
      </c>
      <c r="O10" s="21" t="e">
        <f t="shared" ref="O10" si="4">PRODUCT(E10,1/F10)</f>
        <v>#REF!</v>
      </c>
    </row>
    <row r="11" spans="2:38" ht="24" customHeight="1" x14ac:dyDescent="0.3">
      <c r="B11" s="22" t="s">
        <v>16</v>
      </c>
      <c r="C11" s="11" t="e">
        <f>SUM(Svi!#REF!)</f>
        <v>#REF!</v>
      </c>
      <c r="D11" s="6" t="e">
        <f>SUM(Svi!#REF!)</f>
        <v>#REF!</v>
      </c>
      <c r="E11" s="12" t="e">
        <f>SUM(Svi!#REF!)</f>
        <v>#REF!</v>
      </c>
      <c r="F11" s="13" t="e">
        <f>SUM(Svi!#REF!)</f>
        <v>#REF!</v>
      </c>
      <c r="G11" s="18" t="e">
        <f>SUM(#REF!)</f>
        <v>#REF!</v>
      </c>
      <c r="H11" s="11" t="e">
        <f>SUM(Svi!#REF!)</f>
        <v>#REF!</v>
      </c>
      <c r="I11" s="6" t="e">
        <f>SUM(Svi!#REF!)</f>
        <v>#REF!</v>
      </c>
      <c r="J11" s="12" t="e">
        <f>SUM(Svi!#REF!)</f>
        <v>#REF!</v>
      </c>
      <c r="K11" s="13" t="e">
        <f>SUM(Svi!#REF!)</f>
        <v>#REF!</v>
      </c>
      <c r="L11" s="5"/>
      <c r="M11" s="8" t="e">
        <f t="shared" si="0"/>
        <v>#REF!</v>
      </c>
      <c r="N11" s="8" t="e">
        <f t="shared" si="1"/>
        <v>#REF!</v>
      </c>
      <c r="O11" s="21" t="e">
        <f t="shared" si="2"/>
        <v>#REF!</v>
      </c>
    </row>
    <row r="12" spans="2:38" ht="24" customHeight="1" x14ac:dyDescent="0.3">
      <c r="B12" s="22" t="s">
        <v>15</v>
      </c>
      <c r="C12" s="11">
        <v>0</v>
      </c>
      <c r="D12" s="6">
        <v>0</v>
      </c>
      <c r="E12" s="12">
        <v>3</v>
      </c>
      <c r="F12" s="14">
        <f>SUM(C12,D12,E12)</f>
        <v>3</v>
      </c>
      <c r="G12" s="10"/>
      <c r="H12" s="11">
        <v>0</v>
      </c>
      <c r="I12" s="6">
        <v>0</v>
      </c>
      <c r="J12" s="12">
        <v>0</v>
      </c>
      <c r="K12" s="14">
        <f>SUM(H12,I12,J12)</f>
        <v>0</v>
      </c>
      <c r="L12" s="5"/>
      <c r="M12" s="8">
        <f t="shared" si="0"/>
        <v>0</v>
      </c>
      <c r="N12" s="8">
        <f t="shared" si="1"/>
        <v>0</v>
      </c>
      <c r="O12" s="21">
        <f t="shared" si="2"/>
        <v>1</v>
      </c>
    </row>
    <row r="13" spans="2:38" ht="24" customHeight="1" x14ac:dyDescent="0.3">
      <c r="B13" s="22" t="s">
        <v>3</v>
      </c>
      <c r="C13" s="11">
        <v>0</v>
      </c>
      <c r="D13" s="6">
        <v>2</v>
      </c>
      <c r="E13" s="12">
        <v>5</v>
      </c>
      <c r="F13" s="14">
        <f>SUM(C13,D13,E13)</f>
        <v>7</v>
      </c>
      <c r="G13" s="10"/>
      <c r="H13" s="11">
        <v>0</v>
      </c>
      <c r="I13" s="6">
        <v>0</v>
      </c>
      <c r="J13" s="12">
        <v>1</v>
      </c>
      <c r="K13" s="14">
        <f>SUM(H13,I13,J13)</f>
        <v>1</v>
      </c>
      <c r="L13" s="5"/>
      <c r="M13" s="8">
        <f t="shared" si="0"/>
        <v>0</v>
      </c>
      <c r="N13" s="8">
        <f t="shared" si="1"/>
        <v>0.2857142857142857</v>
      </c>
      <c r="O13" s="21">
        <f t="shared" si="2"/>
        <v>0.71428571428571419</v>
      </c>
    </row>
    <row r="14" spans="2:38" ht="24" customHeight="1" x14ac:dyDescent="0.3">
      <c r="B14" s="22" t="s">
        <v>17</v>
      </c>
      <c r="C14" s="11" t="e">
        <f>SUM(Svi!#REF!)</f>
        <v>#REF!</v>
      </c>
      <c r="D14" s="6" t="e">
        <f>SUM(Svi!#REF!)</f>
        <v>#REF!</v>
      </c>
      <c r="E14" s="12" t="e">
        <f>SUM(Svi!#REF!)</f>
        <v>#REF!</v>
      </c>
      <c r="F14" s="13" t="e">
        <f>SUM(Svi!#REF!)</f>
        <v>#REF!</v>
      </c>
      <c r="G14" s="18"/>
      <c r="H14" s="11" t="e">
        <f>SUM(Svi!#REF!)</f>
        <v>#REF!</v>
      </c>
      <c r="I14" s="6" t="e">
        <f>SUM(Svi!#REF!)</f>
        <v>#REF!</v>
      </c>
      <c r="J14" s="12" t="e">
        <f>SUM(Svi!#REF!)</f>
        <v>#REF!</v>
      </c>
      <c r="K14" s="13" t="e">
        <f>SUM(Svi!#REF!)</f>
        <v>#REF!</v>
      </c>
      <c r="L14" s="5"/>
      <c r="M14" s="8" t="e">
        <f t="shared" si="0"/>
        <v>#REF!</v>
      </c>
      <c r="N14" s="8" t="e">
        <f t="shared" si="1"/>
        <v>#REF!</v>
      </c>
      <c r="O14" s="21" t="e">
        <f t="shared" si="2"/>
        <v>#REF!</v>
      </c>
    </row>
    <row r="15" spans="2:38" ht="24" customHeight="1" thickBot="1" x14ac:dyDescent="0.35">
      <c r="B15" s="23" t="s">
        <v>18</v>
      </c>
      <c r="C15" s="31" t="e">
        <f>SUM(Svi!#REF!)</f>
        <v>#REF!</v>
      </c>
      <c r="D15" s="25" t="e">
        <f>SUM(Svi!#REF!)</f>
        <v>#REF!</v>
      </c>
      <c r="E15" s="32" t="e">
        <f>SUM(Svi!#REF!)</f>
        <v>#REF!</v>
      </c>
      <c r="F15" s="33" t="e">
        <f>SUM(Svi!#REF!)</f>
        <v>#REF!</v>
      </c>
      <c r="G15" s="24"/>
      <c r="H15" s="31" t="e">
        <f>SUM(Svi!#REF!)</f>
        <v>#REF!</v>
      </c>
      <c r="I15" s="25" t="e">
        <f>SUM(Svi!#REF!)</f>
        <v>#REF!</v>
      </c>
      <c r="J15" s="32" t="e">
        <f>SUM(Svi!#REF!)</f>
        <v>#REF!</v>
      </c>
      <c r="K15" s="33" t="e">
        <f>SUM(Svi!#REF!)</f>
        <v>#REF!</v>
      </c>
      <c r="L15" s="26"/>
      <c r="M15" s="27" t="e">
        <f t="shared" si="0"/>
        <v>#REF!</v>
      </c>
      <c r="N15" s="27" t="e">
        <f t="shared" si="1"/>
        <v>#REF!</v>
      </c>
      <c r="O15" s="28" t="e">
        <f t="shared" si="2"/>
        <v>#REF!</v>
      </c>
    </row>
    <row r="16" spans="2:38" x14ac:dyDescent="0.3">
      <c r="B16"/>
    </row>
    <row r="18" spans="2:10" x14ac:dyDescent="0.3">
      <c r="B18" s="2"/>
      <c r="C18" s="2"/>
      <c r="D18" s="2"/>
      <c r="E18" s="2"/>
      <c r="G18" s="2"/>
      <c r="H18" s="2"/>
      <c r="I18" s="2"/>
      <c r="J18" s="2"/>
    </row>
    <row r="19" spans="2:10" x14ac:dyDescent="0.3">
      <c r="B19" s="2"/>
      <c r="C19" s="2"/>
      <c r="D19" s="2"/>
      <c r="E19" s="2"/>
      <c r="G19" s="2"/>
      <c r="H19" s="2"/>
      <c r="I19" s="2"/>
      <c r="J19" s="2"/>
    </row>
    <row r="20" spans="2:10" x14ac:dyDescent="0.3">
      <c r="B20" s="2"/>
      <c r="C20" s="2"/>
      <c r="D20" s="2"/>
      <c r="E20" s="2"/>
      <c r="G20" s="2"/>
      <c r="H20" s="2"/>
      <c r="I20" s="2"/>
      <c r="J20" s="2"/>
    </row>
    <row r="21" spans="2:10" x14ac:dyDescent="0.3">
      <c r="B21" s="2"/>
      <c r="C21" s="2"/>
      <c r="D21" s="2"/>
      <c r="E21" s="2"/>
      <c r="G21" s="2"/>
      <c r="H21" s="2"/>
      <c r="I21" s="2"/>
      <c r="J21" s="2"/>
    </row>
    <row r="22" spans="2:10" x14ac:dyDescent="0.3">
      <c r="B22" s="2"/>
      <c r="C22" s="2"/>
      <c r="D22" s="2"/>
      <c r="E22" s="2"/>
      <c r="G22" s="2"/>
      <c r="H22" s="2"/>
      <c r="I22" s="2"/>
      <c r="J22" s="2"/>
    </row>
    <row r="23" spans="2:10" x14ac:dyDescent="0.3">
      <c r="B23" s="2"/>
      <c r="C23" s="2"/>
      <c r="D23" s="2"/>
      <c r="E23" s="2"/>
      <c r="G23" s="2"/>
      <c r="H23" s="2"/>
      <c r="I23" s="2"/>
      <c r="J23" s="2"/>
    </row>
    <row r="24" spans="2:10" x14ac:dyDescent="0.3">
      <c r="B24" s="2"/>
      <c r="C24" s="2"/>
      <c r="D24" s="2"/>
      <c r="E24" s="2"/>
      <c r="G24" s="2"/>
      <c r="H24" s="2"/>
      <c r="I24" s="2"/>
      <c r="J24" s="2"/>
    </row>
    <row r="25" spans="2:10" x14ac:dyDescent="0.3">
      <c r="B25" s="2"/>
    </row>
    <row r="97" spans="23:35" x14ac:dyDescent="0.3">
      <c r="W97" s="1" t="s">
        <v>8</v>
      </c>
    </row>
    <row r="98" spans="23:35" x14ac:dyDescent="0.3">
      <c r="AI98" s="1" t="s">
        <v>7</v>
      </c>
    </row>
  </sheetData>
  <mergeCells count="3">
    <mergeCell ref="C3:E3"/>
    <mergeCell ref="M3:O3"/>
    <mergeCell ref="B2:K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</vt:lpstr>
      <vt:lpstr>Najveći i ostali zbirno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Dasha</cp:lastModifiedBy>
  <cp:lastPrinted>2017-03-23T09:05:48Z</cp:lastPrinted>
  <dcterms:created xsi:type="dcterms:W3CDTF">2017-03-23T08:45:22Z</dcterms:created>
  <dcterms:modified xsi:type="dcterms:W3CDTF">2022-03-03T10:23:50Z</dcterms:modified>
</cp:coreProperties>
</file>